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EMBERSHIP\Admin\Membership Fees\Subscription Rates\2025 Fees\"/>
    </mc:Choice>
  </mc:AlternateContent>
  <xr:revisionPtr revIDLastSave="0" documentId="13_ncr:1_{D7B196EB-E5AE-4506-81DB-1F3C353CD5A3}" xr6:coauthVersionLast="47" xr6:coauthVersionMax="47" xr10:uidLastSave="{00000000-0000-0000-0000-000000000000}"/>
  <bookViews>
    <workbookView xWindow="7995" yWindow="0" windowWidth="29430" windowHeight="15600" activeTab="1" xr2:uid="{00000000-000D-0000-FFFF-FFFF00000000}"/>
  </bookViews>
  <sheets>
    <sheet name="Front Sheet" sheetId="1" r:id="rId1"/>
    <sheet name="CRD Tab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" l="1"/>
  <c r="J25" i="2"/>
  <c r="J23" i="2"/>
  <c r="G18" i="2"/>
  <c r="G19" i="2"/>
  <c r="G20" i="2"/>
  <c r="G21" i="2"/>
  <c r="G22" i="2"/>
  <c r="G23" i="2"/>
  <c r="G24" i="2"/>
  <c r="G25" i="2"/>
  <c r="G26" i="2"/>
  <c r="G17" i="2"/>
  <c r="C25" i="2"/>
  <c r="C26" i="2"/>
  <c r="D26" i="2"/>
  <c r="E26" i="2"/>
  <c r="F26" i="2"/>
  <c r="H26" i="2"/>
  <c r="C24" i="2"/>
  <c r="D25" i="2"/>
  <c r="E25" i="2"/>
  <c r="F25" i="2"/>
  <c r="H25" i="2"/>
  <c r="G16" i="2"/>
  <c r="D16" i="2"/>
  <c r="E16" i="2"/>
  <c r="F16" i="2"/>
  <c r="I16" i="2"/>
  <c r="H16" i="2"/>
  <c r="J16" i="2"/>
  <c r="D17" i="2"/>
  <c r="E17" i="2"/>
  <c r="F17" i="2"/>
  <c r="I17" i="2"/>
  <c r="I26" i="2" s="1"/>
  <c r="H17" i="2"/>
  <c r="J17" i="2"/>
  <c r="D18" i="2"/>
  <c r="E18" i="2"/>
  <c r="F18" i="2"/>
  <c r="I18" i="2"/>
  <c r="H18" i="2"/>
  <c r="J18" i="2"/>
  <c r="D19" i="2"/>
  <c r="E19" i="2"/>
  <c r="F19" i="2"/>
  <c r="I19" i="2"/>
  <c r="H19" i="2"/>
  <c r="J19" i="2"/>
  <c r="D20" i="2"/>
  <c r="E20" i="2"/>
  <c r="F20" i="2"/>
  <c r="I20" i="2"/>
  <c r="H20" i="2"/>
  <c r="J20" i="2"/>
  <c r="D21" i="2"/>
  <c r="E21" i="2"/>
  <c r="F21" i="2"/>
  <c r="I21" i="2"/>
  <c r="H21" i="2"/>
  <c r="J21" i="2"/>
  <c r="D22" i="2"/>
  <c r="E22" i="2"/>
  <c r="F22" i="2"/>
  <c r="I22" i="2"/>
  <c r="H22" i="2"/>
  <c r="J22" i="2"/>
  <c r="D23" i="2"/>
  <c r="E23" i="2"/>
  <c r="F23" i="2"/>
  <c r="H23" i="2"/>
  <c r="D24" i="2"/>
  <c r="E24" i="2"/>
  <c r="F24" i="2"/>
  <c r="I23" i="2"/>
  <c r="H24" i="2"/>
  <c r="J24" i="2"/>
  <c r="C23" i="2"/>
  <c r="C22" i="2"/>
  <c r="C21" i="2"/>
  <c r="C20" i="2"/>
  <c r="C19" i="2"/>
  <c r="C18" i="2"/>
  <c r="C17" i="2"/>
  <c r="C16" i="2"/>
  <c r="I24" i="2" l="1"/>
  <c r="I25" i="2"/>
</calcChain>
</file>

<file path=xl/sharedStrings.xml><?xml version="1.0" encoding="utf-8"?>
<sst xmlns="http://schemas.openxmlformats.org/spreadsheetml/2006/main" count="59" uniqueCount="50">
  <si>
    <t>How to use the CRD Table</t>
  </si>
  <si>
    <t>Full Diving Member</t>
  </si>
  <si>
    <t>Number of Months before CRD of the Branch</t>
  </si>
  <si>
    <t>11 Months</t>
  </si>
  <si>
    <t>10 Months</t>
  </si>
  <si>
    <t>9 Months</t>
  </si>
  <si>
    <t>8 Months</t>
  </si>
  <si>
    <t>7 Months</t>
  </si>
  <si>
    <t>6 Months</t>
  </si>
  <si>
    <t>5 Months</t>
  </si>
  <si>
    <t>4 Months</t>
  </si>
  <si>
    <t>3 Months</t>
  </si>
  <si>
    <t>12 Months - full years subscription</t>
  </si>
  <si>
    <t>New Member</t>
  </si>
  <si>
    <t>British Sub Aqua Club</t>
  </si>
  <si>
    <t>Membership Common Renewal Date (CRD) Table</t>
  </si>
  <si>
    <t>The CRD Table (attached) has been developed to determine the correct ‘part year’ (CRD) subscription to collect from the BSAC Member.  This table covers all Membership categories.</t>
  </si>
  <si>
    <t>Membership Common Renewal Dates (CRD)</t>
  </si>
  <si>
    <r>
      <t>Some BSAC Branches have a Common Renewal Date (CRD) when all of the Branch members are due to pay their Branch and BSAC Membership on the 1</t>
    </r>
    <r>
      <rPr>
        <vertAlign val="superscript"/>
        <sz val="16"/>
        <rFont val="Arial"/>
        <family val="2"/>
      </rPr>
      <t>st</t>
    </r>
    <r>
      <rPr>
        <sz val="16"/>
        <rFont val="Arial"/>
        <family val="2"/>
      </rPr>
      <t xml:space="preserve"> day of a chosen month each year, e.g. 1</t>
    </r>
    <r>
      <rPr>
        <vertAlign val="superscript"/>
        <sz val="16"/>
        <rFont val="Arial"/>
        <family val="2"/>
      </rPr>
      <t>st</t>
    </r>
    <r>
      <rPr>
        <sz val="16"/>
        <rFont val="Arial"/>
        <family val="2"/>
      </rPr>
      <t xml:space="preserve"> April.  There will however be occasions where a Branch needs to enrol a ‘new’ Member at a different point in the year to that of the Branch’s CRD, or a branch decides to adopt a CRD.</t>
    </r>
  </si>
  <si>
    <r>
      <t>Therefore to use an example if a member joins or is due to renew on the 1</t>
    </r>
    <r>
      <rPr>
        <vertAlign val="superscript"/>
        <sz val="16"/>
        <rFont val="Arial"/>
        <family val="2"/>
      </rPr>
      <t>st</t>
    </r>
    <r>
      <rPr>
        <sz val="16"/>
        <rFont val="Arial"/>
        <family val="2"/>
      </rPr>
      <t xml:space="preserve"> December and the Branch CRD is 1</t>
    </r>
    <r>
      <rPr>
        <vertAlign val="superscript"/>
        <sz val="16"/>
        <rFont val="Arial"/>
        <family val="2"/>
      </rPr>
      <t>st</t>
    </r>
    <r>
      <rPr>
        <sz val="16"/>
        <rFont val="Arial"/>
        <family val="2"/>
      </rPr>
      <t xml:space="preserve"> April the amount of subscription will be from the 1</t>
    </r>
    <r>
      <rPr>
        <vertAlign val="superscript"/>
        <sz val="16"/>
        <rFont val="Arial"/>
        <family val="2"/>
      </rPr>
      <t>st</t>
    </r>
    <r>
      <rPr>
        <sz val="16"/>
        <rFont val="Arial"/>
        <family val="2"/>
      </rPr>
      <t xml:space="preserve"> December to 31</t>
    </r>
    <r>
      <rPr>
        <vertAlign val="superscript"/>
        <sz val="16"/>
        <rFont val="Arial"/>
        <family val="2"/>
      </rPr>
      <t>st</t>
    </r>
    <r>
      <rPr>
        <sz val="16"/>
        <rFont val="Arial"/>
        <family val="2"/>
      </rPr>
      <t xml:space="preserve"> March, 4 months payment.</t>
    </r>
  </si>
  <si>
    <t>BSAC Branches</t>
  </si>
  <si>
    <t>National Instructor</t>
  </si>
  <si>
    <t>Ocean Diver</t>
  </si>
  <si>
    <t>Sports Diver</t>
  </si>
  <si>
    <t>Dive Leader</t>
  </si>
  <si>
    <t>Advanced Diver</t>
  </si>
  <si>
    <t>Club Instructor</t>
  </si>
  <si>
    <t>Open Water Instructor</t>
  </si>
  <si>
    <t>Advanced Instructor</t>
  </si>
  <si>
    <t>Benefits</t>
  </si>
  <si>
    <t>THIRD PARTY LIABILITY INSURANCE</t>
  </si>
  <si>
    <t xml:space="preserve"> Snorkel Member</t>
  </si>
  <si>
    <t xml:space="preserve">             British Sub-Aqua Club</t>
  </si>
  <si>
    <t>Family Membership</t>
  </si>
  <si>
    <t>THIRD PARTY                       LIABILITY              INSURANCE</t>
  </si>
  <si>
    <t>Subscription Rates from 1st March 2025</t>
  </si>
  <si>
    <t>Student Member (10yrs +)</t>
  </si>
  <si>
    <t>Non-diving member</t>
  </si>
  <si>
    <t>Discovery Diver</t>
  </si>
  <si>
    <t>Assistant Snorkel/Diving/Theory &amp; Practical Instructors</t>
  </si>
  <si>
    <t>First Class Diver</t>
  </si>
  <si>
    <t>INCLUDES SCUBA MAGAZINE OR (iSCUBA) &amp; BSAC VOTING RIGHTS</t>
  </si>
  <si>
    <t>INCLUDES SCUBA MAGAZINE OR (iSCUBA), BSAC VOTING RIGHTS &amp; MEMBER INSURANCE</t>
  </si>
  <si>
    <t>SCUBA MAGAZINE (FULL PAYING MEMBER) OR (iSCUBA), BSAC VOTING RIGHTS (18yrs AND ABOVE) &amp; MEMBERS INSURANCE</t>
  </si>
  <si>
    <t>iSCUBA MAGAZINE, BSAC VOTING RIGHTS (18yrs AND ABOVE) &amp; MEMBER INSURANCE</t>
  </si>
  <si>
    <t>MEMBER INSURANCE</t>
  </si>
  <si>
    <t>2 Months</t>
  </si>
  <si>
    <t>1 Month</t>
  </si>
  <si>
    <t xml:space="preserve">                                               Includes one Full Paying Member, one Joint Member and any children under the age of 18, all living in the same household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</si>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</sst>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43" formatCode="_-* #,##0.00_-;\-* #,##0.00_-;_-* &quot;-&quot;??_-;_-@_-"/>
    <numFmt numFmtId="164" formatCode="#,##0.00;[Red]\(#,##0.00\)"/>
  </numFmts>
  <fonts count="18" x14ac:knownFonts="1">
    <font>
      <sz val="11"/>
      <name val="Arial"/>
    </font>
    <font>
      <sz val="11"/>
      <name val="Arial"/>
      <family val="2"/>
    </font>
    <font>
      <b/>
      <u/>
      <sz val="2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vertAlign val="superscript"/>
      <sz val="16"/>
      <name val="Arial"/>
      <family val="2"/>
    </font>
    <font>
      <b/>
      <sz val="24"/>
      <name val="Arial"/>
      <family val="2"/>
    </font>
    <font>
      <b/>
      <sz val="2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gray0625">
        <bgColor indexed="2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 shrinkToFi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2" fontId="14" fillId="0" borderId="3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2" fontId="14" fillId="0" borderId="6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8" fontId="0" fillId="0" borderId="0" xfId="0" applyNumberFormat="1"/>
    <xf numFmtId="10" fontId="0" fillId="0" borderId="0" xfId="0" applyNumberFormat="1"/>
    <xf numFmtId="43" fontId="0" fillId="0" borderId="0" xfId="1" applyFont="1"/>
    <xf numFmtId="0" fontId="0" fillId="0" borderId="0" xfId="0" quotePrefix="1" applyAlignment="1">
      <alignment horizontal="right"/>
    </xf>
    <xf numFmtId="164" fontId="0" fillId="0" borderId="0" xfId="0" applyNumberFormat="1"/>
    <xf numFmtId="0" fontId="14" fillId="0" borderId="0" xfId="0" applyFont="1" applyAlignment="1">
      <alignment horizontal="right"/>
    </xf>
    <xf numFmtId="0" fontId="15" fillId="0" borderId="7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8" fontId="9" fillId="3" borderId="1" xfId="0" applyNumberFormat="1" applyFont="1" applyFill="1" applyBorder="1" applyAlignment="1">
      <alignment horizontal="center" vertical="top" wrapText="1"/>
    </xf>
    <xf numFmtId="8" fontId="9" fillId="3" borderId="7" xfId="0" applyNumberFormat="1" applyFont="1" applyFill="1" applyBorder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 wrapText="1"/>
    </xf>
    <xf numFmtId="8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10134600</xdr:colOff>
      <xdr:row>3</xdr:row>
      <xdr:rowOff>0</xdr:rowOff>
    </xdr:from>
    <xdr:to>
      <xdr:col>0</xdr:col>
      <xdr:colOff>13373100</xdr:colOff>
      <xdr:row>5</xdr:row>
      <xdr:rowOff>47625</xdr:rowOff>
    </xdr:to>
    <xdr:pic>
      <xdr:nvPicPr>
        <xdr:cNvPr id="2085" name="Picture 13" descr="BSAC new logo FINAL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600" y="542925"/>
          <a:ext cx="32385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190500</xdr:colOff>
      <xdr:row>1</xdr:row>
      <xdr:rowOff>38100</xdr:rowOff>
    </xdr:from>
    <xdr:ext cx="2305050" cy="8001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115425" y="219075"/>
          <a:ext cx="2305050" cy="800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9</xdr:col>
      <xdr:colOff>0</xdr:colOff>
      <xdr:row>0</xdr:row>
      <xdr:rowOff>57150</xdr:rowOff>
    </xdr:from>
    <xdr:to>
      <xdr:col>11</xdr:col>
      <xdr:colOff>164740</xdr:colOff>
      <xdr:row>3</xdr:row>
      <xdr:rowOff>246354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20510" y="57150"/>
          <a:ext cx="1857015" cy="998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17"/>
  <sheetViews>
    <sheetView view="pageBreakPreview" zoomScale="75" zoomScaleNormal="100" workbookViewId="0">
      <selection activeCell="A17" sqref="A17"/>
    </sheetView>
  </sheetViews>
  <sheetFormatPr defaultColWidth="9" defaultRowHeight="14" x14ac:dyDescent="0.3"/>
  <cols>
    <col min="1" max="1" width="176.25" customWidth="1"/>
  </cols>
  <sheetData>
    <row r="4" spans="1:1" ht="43.5" customHeight="1" x14ac:dyDescent="0.7">
      <c r="A4" s="14" t="s">
        <v>14</v>
      </c>
    </row>
    <row r="6" spans="1:1" ht="26.25" customHeight="1" x14ac:dyDescent="0.6">
      <c r="A6" s="13" t="s">
        <v>17</v>
      </c>
    </row>
    <row r="7" spans="1:1" ht="25" x14ac:dyDescent="0.5">
      <c r="A7" s="3"/>
    </row>
    <row r="8" spans="1:1" ht="30" x14ac:dyDescent="0.6">
      <c r="A8" s="13" t="s">
        <v>20</v>
      </c>
    </row>
    <row r="9" spans="1:1" ht="25" x14ac:dyDescent="0.5">
      <c r="A9" s="3"/>
    </row>
    <row r="10" spans="1:1" ht="25" x14ac:dyDescent="0.5">
      <c r="A10" s="1" t="s">
        <v>0</v>
      </c>
    </row>
    <row r="11" spans="1:1" ht="20" x14ac:dyDescent="0.4">
      <c r="A11" s="4"/>
    </row>
    <row r="12" spans="1:1" ht="20" x14ac:dyDescent="0.4">
      <c r="A12" s="4"/>
    </row>
    <row r="13" spans="1:1" ht="105.75" customHeight="1" x14ac:dyDescent="0.4">
      <c r="A13" s="11" t="s">
        <v>18</v>
      </c>
    </row>
    <row r="14" spans="1:1" ht="35.15" customHeight="1" x14ac:dyDescent="0.35">
      <c r="A14" s="5"/>
    </row>
    <row r="15" spans="1:1" ht="75" customHeight="1" x14ac:dyDescent="0.4">
      <c r="A15" s="12" t="s">
        <v>16</v>
      </c>
    </row>
    <row r="16" spans="1:1" ht="35.15" customHeight="1" x14ac:dyDescent="0.35">
      <c r="A16" s="5"/>
    </row>
    <row r="17" spans="1:1" ht="75" customHeight="1" x14ac:dyDescent="0.4">
      <c r="A17" s="11" t="s">
        <v>19</v>
      </c>
    </row>
  </sheetData>
  <phoneticPr fontId="16" type="noConversion"/>
  <pageMargins left="0.75" right="0.75" top="1" bottom="1" header="0.5" footer="0.5"/>
  <pageSetup paperSize="9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J31"/>
  <sheetViews>
    <sheetView tabSelected="1" topLeftCell="A5" zoomScaleNormal="100" zoomScaleSheetLayoutView="100" workbookViewId="0">
      <selection activeCell="O13" sqref="O13"/>
    </sheetView>
  </sheetViews>
  <sheetFormatPr defaultRowHeight="14" x14ac:dyDescent="0.3"/>
  <cols>
    <col min="1" max="1" width="2.83203125" customWidth="1"/>
    <col min="2" max="2" width="18.83203125" customWidth="1"/>
    <col min="3" max="3" width="16.08203125" customWidth="1"/>
    <col min="4" max="4" width="15.25" customWidth="1"/>
    <col min="5" max="5" width="16.25" customWidth="1"/>
    <col min="6" max="6" width="16.58203125" customWidth="1"/>
    <col min="7" max="7" width="18.58203125" customWidth="1"/>
    <col min="8" max="8" width="16.4140625" customWidth="1"/>
    <col min="9" max="10" width="13.58203125" customWidth="1"/>
  </cols>
  <sheetData>
    <row r="2" spans="2:10" ht="25" x14ac:dyDescent="0.5">
      <c r="F2" s="2" t="s">
        <v>32</v>
      </c>
    </row>
    <row r="3" spans="2:10" ht="23" x14ac:dyDescent="0.5">
      <c r="B3" s="6"/>
      <c r="D3" s="7" t="s">
        <v>15</v>
      </c>
      <c r="F3" s="6"/>
      <c r="H3" s="6"/>
      <c r="I3" s="6"/>
      <c r="J3" s="6"/>
    </row>
    <row r="4" spans="2:10" ht="20" x14ac:dyDescent="0.4">
      <c r="B4" s="8"/>
      <c r="C4" s="6"/>
      <c r="D4" s="6"/>
      <c r="E4" s="10" t="s">
        <v>35</v>
      </c>
      <c r="H4" s="6"/>
      <c r="I4" s="6"/>
      <c r="J4" s="6"/>
    </row>
    <row r="5" spans="2:10" ht="14.5" thickBot="1" x14ac:dyDescent="0.35">
      <c r="B5" s="9"/>
      <c r="C5" s="6"/>
      <c r="D5" s="6"/>
      <c r="E5" s="6"/>
      <c r="F5" s="6"/>
      <c r="H5" s="6"/>
      <c r="I5" s="6"/>
      <c r="J5" s="6"/>
    </row>
    <row r="6" spans="2:10" ht="63" customHeight="1" thickBot="1" x14ac:dyDescent="0.35">
      <c r="B6" s="15"/>
      <c r="C6" s="36" t="s">
        <v>1</v>
      </c>
      <c r="D6" s="37"/>
      <c r="E6" s="37"/>
      <c r="F6" s="38"/>
      <c r="G6" s="25" t="s">
        <v>33</v>
      </c>
      <c r="H6" s="16" t="s">
        <v>36</v>
      </c>
      <c r="I6" s="16" t="s">
        <v>37</v>
      </c>
      <c r="J6" s="16" t="s">
        <v>31</v>
      </c>
    </row>
    <row r="7" spans="2:10" ht="25" customHeight="1" x14ac:dyDescent="0.3">
      <c r="B7" s="39" t="s">
        <v>2</v>
      </c>
      <c r="C7" s="19" t="s">
        <v>13</v>
      </c>
      <c r="D7" s="19" t="s">
        <v>25</v>
      </c>
      <c r="E7" s="19" t="s">
        <v>28</v>
      </c>
      <c r="F7" s="42" t="s">
        <v>21</v>
      </c>
      <c r="G7" s="49" t="s">
        <v>48</v>
      </c>
      <c r="H7" s="44"/>
      <c r="I7" s="34"/>
      <c r="J7" s="34"/>
    </row>
    <row r="8" spans="2:10" ht="25" customHeight="1" x14ac:dyDescent="0.3">
      <c r="B8" s="40"/>
      <c r="C8" s="19" t="s">
        <v>38</v>
      </c>
      <c r="D8" s="19" t="s">
        <v>26</v>
      </c>
      <c r="E8" s="19" t="s">
        <v>40</v>
      </c>
      <c r="F8" s="42"/>
      <c r="G8" s="45"/>
      <c r="H8" s="19"/>
      <c r="I8" s="22"/>
      <c r="J8" s="22"/>
    </row>
    <row r="9" spans="2:10" ht="25" customHeight="1" x14ac:dyDescent="0.3">
      <c r="B9" s="40"/>
      <c r="C9" s="19" t="s">
        <v>22</v>
      </c>
      <c r="D9" s="26" t="s">
        <v>27</v>
      </c>
      <c r="E9" s="26"/>
      <c r="F9" s="42"/>
      <c r="G9" s="45"/>
      <c r="H9" s="19"/>
      <c r="I9" s="22"/>
      <c r="J9" s="22"/>
    </row>
    <row r="10" spans="2:10" ht="25" customHeight="1" x14ac:dyDescent="0.3">
      <c r="B10" s="40"/>
      <c r="C10" s="19" t="s">
        <v>23</v>
      </c>
      <c r="D10" s="26"/>
      <c r="E10" s="26"/>
      <c r="F10" s="42"/>
      <c r="G10" s="45"/>
      <c r="H10" s="19"/>
      <c r="I10" s="22"/>
      <c r="J10" s="22"/>
    </row>
    <row r="11" spans="2:10" ht="25" customHeight="1" x14ac:dyDescent="0.3">
      <c r="B11" s="40"/>
      <c r="C11" s="19" t="s">
        <v>24</v>
      </c>
      <c r="D11" s="26"/>
      <c r="E11" s="26"/>
      <c r="F11" s="42"/>
      <c r="G11" s="45"/>
      <c r="H11" s="19"/>
      <c r="I11" s="22"/>
      <c r="J11" s="22"/>
    </row>
    <row r="12" spans="2:10" ht="59" customHeight="1" thickBot="1" x14ac:dyDescent="0.35">
      <c r="B12" s="41"/>
      <c r="C12" s="20" t="s">
        <v>39</v>
      </c>
      <c r="D12" s="20"/>
      <c r="E12" s="20"/>
      <c r="F12" s="43"/>
      <c r="G12" s="48"/>
      <c r="H12" s="20"/>
      <c r="I12" s="35"/>
      <c r="J12" s="35"/>
    </row>
    <row r="13" spans="2:10" ht="74.5" customHeight="1" thickBot="1" x14ac:dyDescent="0.35">
      <c r="B13" s="23" t="s">
        <v>29</v>
      </c>
      <c r="C13" s="24" t="s">
        <v>42</v>
      </c>
      <c r="D13" s="24" t="s">
        <v>42</v>
      </c>
      <c r="E13" s="24" t="s">
        <v>42</v>
      </c>
      <c r="F13" s="24" t="s">
        <v>42</v>
      </c>
      <c r="G13" s="33" t="s">
        <v>43</v>
      </c>
      <c r="H13" s="33" t="s">
        <v>44</v>
      </c>
      <c r="I13" s="19" t="s">
        <v>41</v>
      </c>
      <c r="J13" s="22" t="s">
        <v>45</v>
      </c>
    </row>
    <row r="14" spans="2:10" ht="42.75" customHeight="1" thickBot="1" x14ac:dyDescent="0.35">
      <c r="B14" s="25" t="s">
        <v>29</v>
      </c>
      <c r="C14" s="19" t="s">
        <v>30</v>
      </c>
      <c r="D14" s="24" t="s">
        <v>30</v>
      </c>
      <c r="E14" s="24" t="s">
        <v>30</v>
      </c>
      <c r="F14" s="24" t="s">
        <v>30</v>
      </c>
      <c r="G14" s="33" t="s">
        <v>34</v>
      </c>
      <c r="H14" s="24" t="s">
        <v>30</v>
      </c>
      <c r="I14" s="24"/>
      <c r="J14" s="24" t="s">
        <v>30</v>
      </c>
    </row>
    <row r="15" spans="2:10" ht="45" customHeight="1" thickBot="1" x14ac:dyDescent="0.35">
      <c r="B15" s="16" t="s">
        <v>12</v>
      </c>
      <c r="C15" s="46">
        <v>71</v>
      </c>
      <c r="D15" s="46">
        <v>66</v>
      </c>
      <c r="E15" s="46">
        <v>61</v>
      </c>
      <c r="F15" s="46">
        <v>52</v>
      </c>
      <c r="G15" s="47">
        <v>126</v>
      </c>
      <c r="H15" s="46">
        <v>39</v>
      </c>
      <c r="I15" s="46">
        <v>40</v>
      </c>
      <c r="J15" s="46">
        <v>27</v>
      </c>
    </row>
    <row r="16" spans="2:10" ht="14.5" thickBot="1" x14ac:dyDescent="0.35">
      <c r="B16" s="25" t="s">
        <v>3</v>
      </c>
      <c r="C16" s="21">
        <f t="shared" ref="C16:J16" si="0">+C15/12*11</f>
        <v>65.083333333333343</v>
      </c>
      <c r="D16" s="21">
        <f t="shared" si="0"/>
        <v>60.5</v>
      </c>
      <c r="E16" s="21">
        <f t="shared" si="0"/>
        <v>55.916666666666664</v>
      </c>
      <c r="F16" s="21">
        <f t="shared" si="0"/>
        <v>47.666666666666664</v>
      </c>
      <c r="G16" s="21">
        <f>+G15/12*11</f>
        <v>115.5</v>
      </c>
      <c r="H16" s="21">
        <f>+H15/12*11</f>
        <v>35.75</v>
      </c>
      <c r="I16" s="21">
        <f t="shared" si="0"/>
        <v>36.666666666666671</v>
      </c>
      <c r="J16" s="21">
        <f t="shared" si="0"/>
        <v>24.75</v>
      </c>
    </row>
    <row r="17" spans="2:10" ht="14.5" thickBot="1" x14ac:dyDescent="0.35">
      <c r="B17" s="17" t="s">
        <v>4</v>
      </c>
      <c r="C17" s="18">
        <f t="shared" ref="C17:J17" si="1">+C15/12*10</f>
        <v>59.166666666666671</v>
      </c>
      <c r="D17" s="18">
        <f t="shared" si="1"/>
        <v>55</v>
      </c>
      <c r="E17" s="18">
        <f t="shared" si="1"/>
        <v>50.833333333333329</v>
      </c>
      <c r="F17" s="18">
        <f t="shared" si="1"/>
        <v>43.333333333333329</v>
      </c>
      <c r="G17" s="21">
        <f>+G15/12*10</f>
        <v>105</v>
      </c>
      <c r="H17" s="18">
        <f>+H15/12*10</f>
        <v>32.5</v>
      </c>
      <c r="I17" s="18">
        <f t="shared" si="1"/>
        <v>33.333333333333336</v>
      </c>
      <c r="J17" s="18">
        <f t="shared" si="1"/>
        <v>22.5</v>
      </c>
    </row>
    <row r="18" spans="2:10" ht="14.5" thickBot="1" x14ac:dyDescent="0.35">
      <c r="B18" s="17" t="s">
        <v>5</v>
      </c>
      <c r="C18" s="18">
        <f t="shared" ref="C18:J18" si="2">+C15/12*9</f>
        <v>53.25</v>
      </c>
      <c r="D18" s="18">
        <f t="shared" si="2"/>
        <v>49.5</v>
      </c>
      <c r="E18" s="18">
        <f t="shared" si="2"/>
        <v>45.75</v>
      </c>
      <c r="F18" s="18">
        <f t="shared" si="2"/>
        <v>39</v>
      </c>
      <c r="G18" s="21">
        <f>+G15/12*9</f>
        <v>94.5</v>
      </c>
      <c r="H18" s="18">
        <f>+H15/12*9</f>
        <v>29.25</v>
      </c>
      <c r="I18" s="18">
        <f t="shared" si="2"/>
        <v>30</v>
      </c>
      <c r="J18" s="18">
        <f t="shared" si="2"/>
        <v>20.25</v>
      </c>
    </row>
    <row r="19" spans="2:10" ht="14.5" thickBot="1" x14ac:dyDescent="0.35">
      <c r="B19" s="17" t="s">
        <v>6</v>
      </c>
      <c r="C19" s="18">
        <f t="shared" ref="C19:J19" si="3">+C15/12*8</f>
        <v>47.333333333333336</v>
      </c>
      <c r="D19" s="18">
        <f t="shared" si="3"/>
        <v>44</v>
      </c>
      <c r="E19" s="18">
        <f t="shared" si="3"/>
        <v>40.666666666666664</v>
      </c>
      <c r="F19" s="18">
        <f t="shared" si="3"/>
        <v>34.666666666666664</v>
      </c>
      <c r="G19" s="21">
        <f>+G15/12*8</f>
        <v>84</v>
      </c>
      <c r="H19" s="18">
        <f>+H15/12*8</f>
        <v>26</v>
      </c>
      <c r="I19" s="18">
        <f t="shared" si="3"/>
        <v>26.666666666666668</v>
      </c>
      <c r="J19" s="18">
        <f t="shared" si="3"/>
        <v>18</v>
      </c>
    </row>
    <row r="20" spans="2:10" ht="14.5" thickBot="1" x14ac:dyDescent="0.35">
      <c r="B20" s="17" t="s">
        <v>7</v>
      </c>
      <c r="C20" s="18">
        <f t="shared" ref="C20:J20" si="4">+C15/12*7</f>
        <v>41.416666666666671</v>
      </c>
      <c r="D20" s="18">
        <f t="shared" si="4"/>
        <v>38.5</v>
      </c>
      <c r="E20" s="18">
        <f t="shared" si="4"/>
        <v>35.583333333333329</v>
      </c>
      <c r="F20" s="18">
        <f t="shared" si="4"/>
        <v>30.333333333333332</v>
      </c>
      <c r="G20" s="21">
        <f>+G15/12*7</f>
        <v>73.5</v>
      </c>
      <c r="H20" s="18">
        <f>+H15/12*7</f>
        <v>22.75</v>
      </c>
      <c r="I20" s="18">
        <f t="shared" si="4"/>
        <v>23.333333333333336</v>
      </c>
      <c r="J20" s="18">
        <f t="shared" si="4"/>
        <v>15.75</v>
      </c>
    </row>
    <row r="21" spans="2:10" ht="14.5" thickBot="1" x14ac:dyDescent="0.35">
      <c r="B21" s="17" t="s">
        <v>8</v>
      </c>
      <c r="C21" s="18">
        <f t="shared" ref="C21:J21" si="5">+C15/12*6</f>
        <v>35.5</v>
      </c>
      <c r="D21" s="18">
        <f t="shared" si="5"/>
        <v>33</v>
      </c>
      <c r="E21" s="18">
        <f t="shared" si="5"/>
        <v>30.5</v>
      </c>
      <c r="F21" s="18">
        <f t="shared" si="5"/>
        <v>26</v>
      </c>
      <c r="G21" s="21">
        <f>+G15/12*6</f>
        <v>63</v>
      </c>
      <c r="H21" s="18">
        <f>+H15/12*6</f>
        <v>19.5</v>
      </c>
      <c r="I21" s="18">
        <f t="shared" si="5"/>
        <v>20</v>
      </c>
      <c r="J21" s="18">
        <f t="shared" si="5"/>
        <v>13.5</v>
      </c>
    </row>
    <row r="22" spans="2:10" ht="14.5" thickBot="1" x14ac:dyDescent="0.35">
      <c r="B22" s="17" t="s">
        <v>9</v>
      </c>
      <c r="C22" s="18">
        <f t="shared" ref="C22:J23" si="6">+C15/12*5</f>
        <v>29.583333333333336</v>
      </c>
      <c r="D22" s="18">
        <f t="shared" si="6"/>
        <v>27.5</v>
      </c>
      <c r="E22" s="18">
        <f t="shared" si="6"/>
        <v>25.416666666666664</v>
      </c>
      <c r="F22" s="18">
        <f t="shared" si="6"/>
        <v>21.666666666666664</v>
      </c>
      <c r="G22" s="21">
        <f>+G15/12*5</f>
        <v>52.5</v>
      </c>
      <c r="H22" s="18">
        <f>+H15/12*5</f>
        <v>16.25</v>
      </c>
      <c r="I22" s="18">
        <f t="shared" si="6"/>
        <v>16.666666666666668</v>
      </c>
      <c r="J22" s="18">
        <f t="shared" si="6"/>
        <v>11.25</v>
      </c>
    </row>
    <row r="23" spans="2:10" ht="14.5" thickBot="1" x14ac:dyDescent="0.35">
      <c r="B23" s="17" t="s">
        <v>10</v>
      </c>
      <c r="C23" s="18">
        <f t="shared" ref="C23:J23" si="7">+C15/12*4</f>
        <v>23.666666666666668</v>
      </c>
      <c r="D23" s="18">
        <f t="shared" si="7"/>
        <v>22</v>
      </c>
      <c r="E23" s="18">
        <f t="shared" si="7"/>
        <v>20.333333333333332</v>
      </c>
      <c r="F23" s="18">
        <f t="shared" si="7"/>
        <v>17.333333333333332</v>
      </c>
      <c r="G23" s="21">
        <f>+G15/12*4</f>
        <v>42</v>
      </c>
      <c r="H23" s="18">
        <f>+H15/12*4</f>
        <v>13</v>
      </c>
      <c r="I23" s="21">
        <f>+I15/12*3</f>
        <v>10</v>
      </c>
      <c r="J23" s="18">
        <f>+J15/12*4</f>
        <v>9</v>
      </c>
    </row>
    <row r="24" spans="2:10" ht="14.5" thickBot="1" x14ac:dyDescent="0.35">
      <c r="B24" s="25" t="s">
        <v>11</v>
      </c>
      <c r="C24" s="21">
        <f>+C15/12*3</f>
        <v>17.75</v>
      </c>
      <c r="D24" s="21">
        <f t="shared" ref="C24:J24" si="8">+D15/12*3</f>
        <v>16.5</v>
      </c>
      <c r="E24" s="21">
        <f t="shared" si="8"/>
        <v>15.25</v>
      </c>
      <c r="F24" s="21">
        <f t="shared" si="8"/>
        <v>13</v>
      </c>
      <c r="G24" s="21">
        <f>+G15/12*3</f>
        <v>31.5</v>
      </c>
      <c r="H24" s="21">
        <f>+H15/12*3</f>
        <v>9.75</v>
      </c>
      <c r="I24" s="21">
        <f>+I16/12*3</f>
        <v>9.1666666666666679</v>
      </c>
      <c r="J24" s="21">
        <f>+J15/12*3</f>
        <v>6.75</v>
      </c>
    </row>
    <row r="25" spans="2:10" ht="14.5" thickBot="1" x14ac:dyDescent="0.35">
      <c r="B25" s="25" t="s">
        <v>46</v>
      </c>
      <c r="C25" s="21">
        <f>+C15/12*2</f>
        <v>11.833333333333334</v>
      </c>
      <c r="D25" s="21">
        <f t="shared" ref="D25:J25" si="9">+D16/12*2</f>
        <v>10.083333333333334</v>
      </c>
      <c r="E25" s="21">
        <f t="shared" si="9"/>
        <v>9.3194444444444446</v>
      </c>
      <c r="F25" s="21">
        <f t="shared" si="9"/>
        <v>7.9444444444444438</v>
      </c>
      <c r="G25" s="21">
        <f>+G15/12*2</f>
        <v>21</v>
      </c>
      <c r="H25" s="21">
        <f t="shared" si="9"/>
        <v>5.958333333333333</v>
      </c>
      <c r="I25" s="21">
        <f t="shared" si="9"/>
        <v>6.1111111111111116</v>
      </c>
      <c r="J25" s="21">
        <f>+J15/12*2</f>
        <v>4.5</v>
      </c>
    </row>
    <row r="26" spans="2:10" ht="14.5" thickBot="1" x14ac:dyDescent="0.35">
      <c r="B26" s="25" t="s">
        <v>47</v>
      </c>
      <c r="C26" s="21">
        <f>+C15/12*1</f>
        <v>5.916666666666667</v>
      </c>
      <c r="D26" s="21">
        <f t="shared" ref="D26:J26" si="10">+D17/12*1</f>
        <v>4.583333333333333</v>
      </c>
      <c r="E26" s="21">
        <f t="shared" si="10"/>
        <v>4.2361111111111107</v>
      </c>
      <c r="F26" s="21">
        <f t="shared" si="10"/>
        <v>3.6111111111111107</v>
      </c>
      <c r="G26" s="21">
        <f>+G15/12*1</f>
        <v>10.5</v>
      </c>
      <c r="H26" s="21">
        <f t="shared" si="10"/>
        <v>2.7083333333333335</v>
      </c>
      <c r="I26" s="21">
        <f t="shared" si="10"/>
        <v>2.7777777777777781</v>
      </c>
      <c r="J26" s="21">
        <f>+J15/12*1</f>
        <v>2.25</v>
      </c>
    </row>
    <row r="27" spans="2:10" x14ac:dyDescent="0.3">
      <c r="B27" s="9"/>
      <c r="D27" s="6"/>
      <c r="E27" s="6"/>
      <c r="F27" s="6"/>
      <c r="H27" s="6"/>
      <c r="I27" s="6"/>
      <c r="J27" s="6"/>
    </row>
    <row r="28" spans="2:10" x14ac:dyDescent="0.3">
      <c r="B28" s="28"/>
      <c r="C28" s="27"/>
      <c r="D28" s="27"/>
      <c r="E28" s="27"/>
      <c r="F28" s="27"/>
      <c r="H28" s="27"/>
      <c r="I28" s="27"/>
      <c r="J28" s="27"/>
    </row>
    <row r="29" spans="2:10" x14ac:dyDescent="0.3">
      <c r="B29" s="28"/>
      <c r="C29" s="27"/>
      <c r="D29" s="50" t="s">
        <v>49</v>
      </c>
      <c r="E29" s="27"/>
      <c r="F29" s="27"/>
      <c r="H29" s="27"/>
      <c r="I29" s="27"/>
      <c r="J29" s="27"/>
    </row>
    <row r="30" spans="2:10" x14ac:dyDescent="0.3">
      <c r="B30" s="30"/>
      <c r="C30" s="29"/>
      <c r="D30" s="29"/>
      <c r="E30" s="29"/>
      <c r="F30" s="29"/>
      <c r="H30" s="29"/>
      <c r="I30" s="29"/>
      <c r="J30" s="29"/>
    </row>
    <row r="31" spans="2:10" x14ac:dyDescent="0.3">
      <c r="B31" s="32"/>
      <c r="C31" s="31"/>
      <c r="D31" s="31"/>
      <c r="E31" s="31"/>
      <c r="F31" s="31"/>
      <c r="H31" s="31"/>
      <c r="I31" s="31"/>
      <c r="J31" s="31"/>
    </row>
  </sheetData>
  <mergeCells count="2">
    <mergeCell ref="B7:B12"/>
    <mergeCell ref="G7:G12"/>
  </mergeCells>
  <phoneticPr fontId="16" type="noConversion"/>
  <pageMargins left="0.75" right="0.75" top="1" bottom="1" header="0.5" footer="0.5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Sheet</vt:lpstr>
      <vt:lpstr>CRD Table</vt:lpstr>
    </vt:vector>
  </TitlesOfParts>
  <Company>British Sub Aqua Club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Davies</dc:creator>
  <cp:lastModifiedBy>Sandra Crowley</cp:lastModifiedBy>
  <cp:lastPrinted>2024-12-17T11:16:28Z</cp:lastPrinted>
  <dcterms:created xsi:type="dcterms:W3CDTF">2006-01-31T09:36:26Z</dcterms:created>
  <dcterms:modified xsi:type="dcterms:W3CDTF">2024-12-17T11:22:41Z</dcterms:modified>
</cp:coreProperties>
</file>